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13_ncr:1_{B8C6557B-9FB5-4B7B-BBF6-2927BA64F9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37" i="1" l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l="1"/>
  <c r="D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<sst xmlns="http://schemas.openxmlformats.org/spreadsheetml/2006/main" count="64" uniqueCount="64">
  <si>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</si>
  <si>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</si>
  <si>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</si>
  <si>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</si>
  <si>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</si>
  <si>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</si>
  <si>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</si>
  <si>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</si>
  <si>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</si>
  <si>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</si>
  <si>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</si>
  <si>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</si>
  <si>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</si>
  <si>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</si>
  <si>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</si>
  <si>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</si>
  <si>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</si>
  <si>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</si>
  <si>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</si>
  <si>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</si>
  <si>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</si>
  <si>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</si>
  <si>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</si>
  <si>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</si>
  <si>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</si>
  <si>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</si>
  <si>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</si>
  <si>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</si>
  <si>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</si>
  <si>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</si>
  <si>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</si>
  <si>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</si>
  <si>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</si>
  <si>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</si>
  <si>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</si>
  <si>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</si>
  <si>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</si>
  <si>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</si>
  <si>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</si>
  <si>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</si>
  <si>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</si>
  <si>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</si>
  <si>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</si>
  <si>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</si>
  <si>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</si>
  <si>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</si>
  <si>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</si>
  <si>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</si>
  <si>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</si>
  <si>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</si>
  <si>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</si>
  <si>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</si>
  <si>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</si>
  <si>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</si>
  <si>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</si>
  <si>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</si>
  <si>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</si>
  <si>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</si>
  <si>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</si>
  <si>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</si>
  <si>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</si>
  <si>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</si>
  <si>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</si>
  <si>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Santiago Maravatío, Guanajuato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</si>
</sst>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A39" sqref="A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27" customFormat="1" x14ac:dyDescent="0.2">
      <c r="A5" s="25"/>
      <c r="B5" s="26"/>
      <c r="C5" s="26"/>
      <c r="D5" s="26"/>
      <c r="E5" s="26"/>
      <c r="F5" s="26"/>
      <c r="G5" s="26"/>
    </row>
    <row r="6" spans="1:8" x14ac:dyDescent="0.2">
      <c r="A6" s="8" t="s">
        <v>25</v>
      </c>
      <c r="B6" s="5"/>
      <c r="C6" s="5"/>
      <c r="D6" s="5"/>
      <c r="E6" s="5"/>
      <c r="F6" s="5"/>
      <c r="G6" s="5"/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0">SUM(D8:D9)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152872224.25999999</v>
      </c>
      <c r="C10" s="11">
        <f>SUM(C11:C18)</f>
        <v>57588496.140000001</v>
      </c>
      <c r="D10" s="11">
        <f t="shared" ref="D10:G10" si="1">SUM(D11:D18)</f>
        <v>210460720.40000001</v>
      </c>
      <c r="E10" s="11">
        <f t="shared" si="1"/>
        <v>48446969.100000001</v>
      </c>
      <c r="F10" s="11">
        <f t="shared" si="1"/>
        <v>47972102.760000005</v>
      </c>
      <c r="G10" s="11">
        <f t="shared" si="1"/>
        <v>162013751.30000001</v>
      </c>
      <c r="H10" s="9">
        <v>0</v>
      </c>
    </row>
    <row r="11" spans="1:8" x14ac:dyDescent="0.2">
      <c r="A11" s="15" t="s">
        <v>4</v>
      </c>
      <c r="B11" s="12">
        <v>74516450.590000004</v>
      </c>
      <c r="C11" s="12">
        <v>32994707.91</v>
      </c>
      <c r="D11" s="12">
        <f t="shared" ref="D11:D18" si="2">B11+C11</f>
        <v>107511158.5</v>
      </c>
      <c r="E11" s="12">
        <v>23410706.73</v>
      </c>
      <c r="F11" s="12">
        <v>22935840.390000001</v>
      </c>
      <c r="G11" s="12">
        <f t="shared" ref="G11:G18" si="3">D11-E11</f>
        <v>84100451.769999996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42</v>
      </c>
    </row>
    <row r="13" spans="1:8" x14ac:dyDescent="0.2">
      <c r="A13" s="15" t="s">
        <v>6</v>
      </c>
      <c r="B13" s="12">
        <v>510693.25</v>
      </c>
      <c r="C13" s="12">
        <v>15080</v>
      </c>
      <c r="D13" s="12">
        <f t="shared" si="2"/>
        <v>525773.25</v>
      </c>
      <c r="E13" s="12">
        <v>111389.45</v>
      </c>
      <c r="F13" s="12">
        <v>111389.45</v>
      </c>
      <c r="G13" s="12">
        <f t="shared" si="3"/>
        <v>414383.8</v>
      </c>
      <c r="H13" s="9" t="s">
        <v>43</v>
      </c>
    </row>
    <row r="14" spans="1:8" x14ac:dyDescent="0.2">
      <c r="A14" s="15" t="s">
        <v>7</v>
      </c>
      <c r="B14" s="12">
        <v>1280940.99</v>
      </c>
      <c r="C14" s="12">
        <v>-105555</v>
      </c>
      <c r="D14" s="12">
        <f t="shared" si="2"/>
        <v>1175385.99</v>
      </c>
      <c r="E14" s="12">
        <v>182409.25</v>
      </c>
      <c r="F14" s="12">
        <v>182409.25</v>
      </c>
      <c r="G14" s="12">
        <f t="shared" si="3"/>
        <v>992976.74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47</v>
      </c>
    </row>
    <row r="18" spans="1:8" x14ac:dyDescent="0.2">
      <c r="A18" s="15" t="s">
        <v>11</v>
      </c>
      <c r="B18" s="12">
        <v>76564139.430000007</v>
      </c>
      <c r="C18" s="12">
        <v>24684263.23</v>
      </c>
      <c r="D18" s="12">
        <f t="shared" si="2"/>
        <v>101248402.66000001</v>
      </c>
      <c r="E18" s="12">
        <v>24742463.670000002</v>
      </c>
      <c r="F18" s="12">
        <v>24742463.670000002</v>
      </c>
      <c r="G18" s="12">
        <f t="shared" si="3"/>
        <v>76505938.99000001</v>
      </c>
      <c r="H18" s="9" t="s">
        <v>48</v>
      </c>
    </row>
    <row r="19" spans="1:8" x14ac:dyDescent="0.2">
      <c r="A19" s="14" t="s">
        <v>12</v>
      </c>
      <c r="B19" s="11">
        <f>SUM(B20:B22)</f>
        <v>9321661.3900000006</v>
      </c>
      <c r="C19" s="11">
        <f>SUM(C20:C22)</f>
        <v>1633105.26</v>
      </c>
      <c r="D19" s="11">
        <f t="shared" ref="D19:G19" si="4">SUM(D20:D22)</f>
        <v>10954766.65</v>
      </c>
      <c r="E19" s="11">
        <f t="shared" si="4"/>
        <v>3409462.98</v>
      </c>
      <c r="F19" s="11">
        <f t="shared" si="4"/>
        <v>3409462.98</v>
      </c>
      <c r="G19" s="11">
        <f t="shared" si="4"/>
        <v>7545303.6700000009</v>
      </c>
      <c r="H19" s="9">
        <v>0</v>
      </c>
    </row>
    <row r="20" spans="1:8" x14ac:dyDescent="0.2">
      <c r="A20" s="15" t="s">
        <v>13</v>
      </c>
      <c r="B20" s="12">
        <v>8136914.21</v>
      </c>
      <c r="C20" s="12">
        <v>1618025.26</v>
      </c>
      <c r="D20" s="12">
        <f t="shared" ref="D20:D22" si="5">B20+C20</f>
        <v>9754939.4700000007</v>
      </c>
      <c r="E20" s="12">
        <v>3138681.63</v>
      </c>
      <c r="F20" s="12">
        <v>3138681.63</v>
      </c>
      <c r="G20" s="12">
        <f t="shared" ref="G20:G22" si="6">D20-E20</f>
        <v>6616257.8400000008</v>
      </c>
      <c r="H20" s="9" t="s">
        <v>49</v>
      </c>
    </row>
    <row r="21" spans="1:8" x14ac:dyDescent="0.2">
      <c r="A21" s="15" t="s">
        <v>14</v>
      </c>
      <c r="B21" s="12">
        <v>1184747.18</v>
      </c>
      <c r="C21" s="12">
        <v>15080</v>
      </c>
      <c r="D21" s="12">
        <f t="shared" si="5"/>
        <v>1199827.18</v>
      </c>
      <c r="E21" s="12">
        <v>270781.34999999998</v>
      </c>
      <c r="F21" s="12">
        <v>270781.34999999998</v>
      </c>
      <c r="G21" s="12">
        <f t="shared" si="6"/>
        <v>929045.83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7">SUM(D24:D25)</f>
        <v>0</v>
      </c>
      <c r="E23" s="11">
        <f t="shared" si="7"/>
        <v>0</v>
      </c>
      <c r="F23" s="11">
        <f t="shared" si="7"/>
        <v>0</v>
      </c>
      <c r="G23" s="11">
        <f t="shared" si="7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8">B24+C24</f>
        <v>0</v>
      </c>
      <c r="E24" s="12">
        <v>0</v>
      </c>
      <c r="F24" s="12">
        <v>0</v>
      </c>
      <c r="G24" s="12">
        <f t="shared" ref="G24:G25" si="9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9"/>
        <v>0</v>
      </c>
      <c r="H25" s="9" t="s">
        <v>53</v>
      </c>
    </row>
    <row r="26" spans="1:8" x14ac:dyDescent="0.2">
      <c r="A26" s="14" t="s">
        <v>19</v>
      </c>
      <c r="B26" s="11">
        <f>SUM(B27:B30)</f>
        <v>204634.35</v>
      </c>
      <c r="C26" s="11">
        <f>SUM(C27:C30)</f>
        <v>0</v>
      </c>
      <c r="D26" s="11">
        <f t="shared" ref="D26:G26" si="10">SUM(D27:D30)</f>
        <v>204634.35</v>
      </c>
      <c r="E26" s="11">
        <f t="shared" si="10"/>
        <v>45474.3</v>
      </c>
      <c r="F26" s="11">
        <f t="shared" si="10"/>
        <v>45474.3</v>
      </c>
      <c r="G26" s="11">
        <f t="shared" si="10"/>
        <v>159160.04999999999</v>
      </c>
      <c r="H26" s="9">
        <v>0</v>
      </c>
    </row>
    <row r="27" spans="1:8" x14ac:dyDescent="0.2">
      <c r="A27" s="15" t="s">
        <v>20</v>
      </c>
      <c r="B27" s="12">
        <v>204634.35</v>
      </c>
      <c r="C27" s="12">
        <v>0</v>
      </c>
      <c r="D27" s="12">
        <f t="shared" ref="D27:D30" si="11">B27+C27</f>
        <v>204634.35</v>
      </c>
      <c r="E27" s="12">
        <v>45474.3</v>
      </c>
      <c r="F27" s="12">
        <v>45474.3</v>
      </c>
      <c r="G27" s="12">
        <f t="shared" ref="G27:G30" si="12">D27-E27</f>
        <v>159160.04999999999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1"/>
        <v>0</v>
      </c>
      <c r="E30" s="12">
        <v>0</v>
      </c>
      <c r="F30" s="12">
        <v>0</v>
      </c>
      <c r="G30" s="12">
        <f t="shared" si="12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3">SUM(C32)</f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4">B32+C32</f>
        <v>0</v>
      </c>
      <c r="E32" s="12">
        <v>0</v>
      </c>
      <c r="F32" s="12">
        <v>0</v>
      </c>
      <c r="G32" s="12">
        <f t="shared" ref="G32:G35" si="15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4"/>
        <v>0</v>
      </c>
      <c r="E35" s="11">
        <v>0</v>
      </c>
      <c r="F35" s="11">
        <v>0</v>
      </c>
      <c r="G35" s="11">
        <f t="shared" si="15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>SUM(B7+B10+B19+B23+B26+B31+B33+B34+B35)</f>
        <v>162398519.99999997</v>
      </c>
      <c r="C37" s="13">
        <f t="shared" ref="C37:G37" si="16">SUM(C7+C10+C19+C23+C26+C31+C33+C34+C35)</f>
        <v>59221601.399999999</v>
      </c>
      <c r="D37" s="13">
        <f t="shared" si="16"/>
        <v>221620121.40000001</v>
      </c>
      <c r="E37" s="13">
        <f t="shared" si="16"/>
        <v>51901906.379999995</v>
      </c>
      <c r="F37" s="13">
        <f t="shared" si="16"/>
        <v>51427040.039999999</v>
      </c>
      <c r="G37" s="13">
        <f t="shared" si="16"/>
        <v>169718215.02000001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2024-04-26T20:21:02Z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